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oilet Rebate\Code Revisions\Draft calculator and plant list\"/>
    </mc:Choice>
  </mc:AlternateContent>
  <xr:revisionPtr revIDLastSave="0" documentId="13_ncr:1_{E06E8CDC-43F2-4F47-9D69-087C52AD465B}" xr6:coauthVersionLast="47" xr6:coauthVersionMax="47" xr10:uidLastSave="{00000000-0000-0000-0000-000000000000}"/>
  <bookViews>
    <workbookView xWindow="2688" yWindow="2688" windowWidth="17280" windowHeight="8880" xr2:uid="{6D753ED0-8A50-4DB5-B143-75E4A39756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3" i="1"/>
  <c r="I9" i="1"/>
  <c r="L16" i="1"/>
  <c r="L13" i="1"/>
  <c r="L14" i="1"/>
  <c r="L15" i="1"/>
  <c r="L12" i="1"/>
  <c r="F16" i="1"/>
  <c r="C14" i="1" l="1"/>
  <c r="I10" i="1"/>
  <c r="C20" i="1" l="1"/>
  <c r="I21" i="1"/>
  <c r="I23" i="1" s="1"/>
  <c r="I24" i="1" l="1"/>
</calcChain>
</file>

<file path=xl/sharedStrings.xml><?xml version="1.0" encoding="utf-8"?>
<sst xmlns="http://schemas.openxmlformats.org/spreadsheetml/2006/main" count="49" uniqueCount="43">
  <si>
    <t>Inner Diameter</t>
  </si>
  <si>
    <t>Flow</t>
  </si>
  <si>
    <t>Length</t>
  </si>
  <si>
    <t>Water Meter PSI Loss</t>
  </si>
  <si>
    <t>Backflow Preventor PSI Loss</t>
  </si>
  <si>
    <t>Fittings PSI Loss (10%)</t>
  </si>
  <si>
    <t>Pressure Required at Critical Station</t>
  </si>
  <si>
    <t>Pressure Available at Critical Station</t>
  </si>
  <si>
    <t>Pressure Available at POC</t>
  </si>
  <si>
    <t>Pressure at Critical Station Calculator</t>
  </si>
  <si>
    <t>Valve PSI Loss</t>
  </si>
  <si>
    <t>Shaded Cells = Output Values</t>
  </si>
  <si>
    <t>PSI Change from POC to Station Due to Elevation</t>
  </si>
  <si>
    <t>Calculator only applies to irrigation systems using plastic pipe.</t>
  </si>
  <si>
    <t>Elevation at POC (Feet)</t>
  </si>
  <si>
    <t>Elevation at Critical Station (Feet)</t>
  </si>
  <si>
    <t>Pressure Required (PSI)</t>
  </si>
  <si>
    <t>Residual Pressure Available (PSI)</t>
  </si>
  <si>
    <t>Pressure Available (PSI)</t>
  </si>
  <si>
    <t>Mainline PSI Loss</t>
  </si>
  <si>
    <t>PSI Loss</t>
  </si>
  <si>
    <t>Mainline PSI Table</t>
  </si>
  <si>
    <t>Lateral Line PSI Table</t>
  </si>
  <si>
    <t>Mainline Segment 1</t>
  </si>
  <si>
    <t>Mainline Segment 2</t>
  </si>
  <si>
    <t>Mainline Segment 3</t>
  </si>
  <si>
    <t>Mainline Segment 4</t>
  </si>
  <si>
    <t>Lateral Line Segment 1</t>
  </si>
  <si>
    <t>Lateral Line Segment 2</t>
  </si>
  <si>
    <t>Lateral Line Segment 3</t>
  </si>
  <si>
    <t>Lateral Line Segment 4</t>
  </si>
  <si>
    <t>Lateral Line Segment 5</t>
  </si>
  <si>
    <t>Lateral Line Segment 6</t>
  </si>
  <si>
    <t>Lateral Line Segment 7</t>
  </si>
  <si>
    <t>Lateral Line Segment 8</t>
  </si>
  <si>
    <t>Lateral Line Segment 9</t>
  </si>
  <si>
    <t>Master Valve PSI Loss</t>
  </si>
  <si>
    <t>Flow Sensor PSI Loss</t>
  </si>
  <si>
    <t>Elevation at Critical Emission Device (Feet)</t>
  </si>
  <si>
    <t>Critical Emission Device Operating Pressure</t>
  </si>
  <si>
    <t>PSI Change from Station to Critical Emission Device</t>
  </si>
  <si>
    <t>Lateral Line PSI Loss</t>
  </si>
  <si>
    <t>If Residual Pressure Available (PSI) is a negative number, a booster pump may be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</si>
</sst>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0" fillId="0" borderId="0" xfId="0" applyBorder="1"/>
    <xf numFmtId="0" fontId="3" fillId="0" borderId="0" xfId="0" applyFont="1"/>
    <xf numFmtId="2" fontId="0" fillId="2" borderId="1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/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DEBA-3838-44DA-8695-CFBA73FED30E}">
  <dimension ref="B1:L34"/>
  <sheetViews>
    <sheetView tabSelected="1" topLeftCell="A4" workbookViewId="0">
      <selection activeCell="J22" sqref="J22"/>
    </sheetView>
  </sheetViews>
  <sheetFormatPr defaultRowHeight="14.4" x14ac:dyDescent="0.3"/>
  <cols>
    <col min="1" max="1" width="2.6640625" customWidth="1"/>
    <col min="2" max="2" width="30.44140625" customWidth="1"/>
    <col min="3" max="3" width="7.88671875" style="2" customWidth="1"/>
    <col min="4" max="4" width="14.88671875" customWidth="1"/>
    <col min="5" max="5" width="8" customWidth="1"/>
    <col min="6" max="6" width="8.5546875" customWidth="1"/>
    <col min="7" max="7" width="3.44140625" customWidth="1"/>
    <col min="8" max="8" width="30.5546875" customWidth="1"/>
    <col min="9" max="9" width="8" customWidth="1"/>
    <col min="10" max="10" width="14.6640625" customWidth="1"/>
    <col min="11" max="12" width="8" customWidth="1"/>
  </cols>
  <sheetData>
    <row r="1" spans="2:12" ht="18" x14ac:dyDescent="0.35">
      <c r="B1" s="6" t="s">
        <v>9</v>
      </c>
    </row>
    <row r="2" spans="2:12" x14ac:dyDescent="0.3">
      <c r="B2" t="s">
        <v>13</v>
      </c>
    </row>
    <row r="3" spans="2:12" x14ac:dyDescent="0.3">
      <c r="C3" s="11"/>
      <c r="D3" s="12" t="s">
        <v>11</v>
      </c>
    </row>
    <row r="5" spans="2:12" x14ac:dyDescent="0.3">
      <c r="B5" s="4" t="s">
        <v>7</v>
      </c>
      <c r="H5" s="3" t="s">
        <v>6</v>
      </c>
      <c r="I5" s="2"/>
    </row>
    <row r="6" spans="2:12" x14ac:dyDescent="0.3">
      <c r="B6" s="15" t="s">
        <v>8</v>
      </c>
      <c r="C6" s="16">
        <v>80</v>
      </c>
      <c r="H6" s="15" t="s">
        <v>10</v>
      </c>
      <c r="I6" s="16">
        <v>3.6</v>
      </c>
    </row>
    <row r="7" spans="2:12" x14ac:dyDescent="0.3">
      <c r="B7" s="15" t="s">
        <v>3</v>
      </c>
      <c r="C7" s="16">
        <v>4.9000000000000004</v>
      </c>
      <c r="H7" s="15" t="s">
        <v>15</v>
      </c>
      <c r="I7" s="16">
        <v>4835</v>
      </c>
    </row>
    <row r="8" spans="2:12" ht="28.8" x14ac:dyDescent="0.3">
      <c r="B8" s="18" t="s">
        <v>4</v>
      </c>
      <c r="C8" s="16">
        <v>7.5</v>
      </c>
      <c r="H8" s="23" t="s">
        <v>38</v>
      </c>
      <c r="I8" s="22">
        <v>4840</v>
      </c>
    </row>
    <row r="9" spans="2:12" ht="28.8" x14ac:dyDescent="0.3">
      <c r="B9" s="18" t="s">
        <v>36</v>
      </c>
      <c r="C9" s="16">
        <v>3.6</v>
      </c>
      <c r="H9" s="19" t="s">
        <v>40</v>
      </c>
      <c r="I9" s="7">
        <f>(I7-I8)*0.433</f>
        <v>-2.165</v>
      </c>
    </row>
    <row r="10" spans="2:12" x14ac:dyDescent="0.3">
      <c r="B10" s="18" t="s">
        <v>37</v>
      </c>
      <c r="C10" s="16">
        <v>0.95</v>
      </c>
      <c r="H10" s="20" t="s">
        <v>41</v>
      </c>
      <c r="I10" s="10">
        <f>SUM(L12:L20)</f>
        <v>4.2581618009073878</v>
      </c>
    </row>
    <row r="11" spans="2:12" x14ac:dyDescent="0.3">
      <c r="B11" s="21" t="s">
        <v>14</v>
      </c>
      <c r="C11" s="16">
        <v>4820</v>
      </c>
      <c r="H11" s="16" t="s">
        <v>22</v>
      </c>
      <c r="I11" s="16" t="s">
        <v>1</v>
      </c>
      <c r="J11" s="16" t="s">
        <v>0</v>
      </c>
      <c r="K11" s="16" t="s">
        <v>2</v>
      </c>
      <c r="L11" s="9" t="s">
        <v>20</v>
      </c>
    </row>
    <row r="12" spans="2:12" x14ac:dyDescent="0.3">
      <c r="B12" s="21" t="s">
        <v>15</v>
      </c>
      <c r="C12" s="16">
        <v>4835</v>
      </c>
      <c r="H12" s="16" t="s">
        <v>27</v>
      </c>
      <c r="I12" s="16">
        <v>35</v>
      </c>
      <c r="J12" s="16">
        <v>2.0470000000000002</v>
      </c>
      <c r="K12" s="16">
        <v>50</v>
      </c>
      <c r="L12" s="7">
        <f>(4.52*I12^1.85)/(150^1.85*J12^4.8655)*K12</f>
        <v>0.46894469635996366</v>
      </c>
    </row>
    <row r="13" spans="2:12" ht="28.8" x14ac:dyDescent="0.3">
      <c r="B13" s="19" t="s">
        <v>12</v>
      </c>
      <c r="C13" s="7">
        <f>(C11-C12)*0.433</f>
        <v>-6.4950000000000001</v>
      </c>
      <c r="H13" s="16" t="s">
        <v>28</v>
      </c>
      <c r="I13" s="16">
        <v>30</v>
      </c>
      <c r="J13" s="16">
        <v>1.59</v>
      </c>
      <c r="K13" s="16">
        <v>30</v>
      </c>
      <c r="L13" s="7">
        <f t="shared" ref="L13:L16" si="0">(4.52*I13^1.85)/(150^1.85*J13^4.8655)*K13</f>
        <v>0.72321507991132361</v>
      </c>
    </row>
    <row r="14" spans="2:12" x14ac:dyDescent="0.3">
      <c r="B14" s="19" t="s">
        <v>19</v>
      </c>
      <c r="C14" s="7">
        <f>SUM(F16:F19)</f>
        <v>4.5358664466924745</v>
      </c>
      <c r="D14" s="5"/>
      <c r="E14" s="5"/>
      <c r="F14" s="5"/>
      <c r="H14" s="16" t="s">
        <v>29</v>
      </c>
      <c r="I14" s="16">
        <v>22</v>
      </c>
      <c r="J14" s="16">
        <v>1.59</v>
      </c>
      <c r="K14" s="16">
        <v>40</v>
      </c>
      <c r="L14" s="7">
        <f t="shared" si="0"/>
        <v>0.543267653989287</v>
      </c>
    </row>
    <row r="15" spans="2:12" x14ac:dyDescent="0.3">
      <c r="B15" s="16" t="s">
        <v>21</v>
      </c>
      <c r="C15" s="16" t="s">
        <v>1</v>
      </c>
      <c r="D15" s="17" t="s">
        <v>0</v>
      </c>
      <c r="E15" s="16" t="s">
        <v>2</v>
      </c>
      <c r="F15" s="9" t="s">
        <v>20</v>
      </c>
      <c r="H15" s="16" t="s">
        <v>30</v>
      </c>
      <c r="I15" s="16">
        <v>12</v>
      </c>
      <c r="J15" s="16">
        <v>1.0289999999999999</v>
      </c>
      <c r="K15" s="16">
        <v>45</v>
      </c>
      <c r="L15" s="7">
        <f t="shared" si="0"/>
        <v>1.6544757980710634</v>
      </c>
    </row>
    <row r="16" spans="2:12" x14ac:dyDescent="0.3">
      <c r="B16" s="16" t="s">
        <v>23</v>
      </c>
      <c r="C16" s="16">
        <v>50</v>
      </c>
      <c r="D16" s="17">
        <v>2.0470000000000002</v>
      </c>
      <c r="E16" s="16">
        <v>250</v>
      </c>
      <c r="F16" s="7">
        <f>(4.52*C16^1.85)/(150^1.85*D16^4.8655)*E16</f>
        <v>4.5358664466924745</v>
      </c>
      <c r="H16" s="16" t="s">
        <v>31</v>
      </c>
      <c r="I16" s="16">
        <v>8</v>
      </c>
      <c r="J16" s="16">
        <v>1.0289999999999999</v>
      </c>
      <c r="K16" s="16">
        <v>50</v>
      </c>
      <c r="L16" s="7">
        <f t="shared" si="0"/>
        <v>0.86825857257575056</v>
      </c>
    </row>
    <row r="17" spans="2:12" x14ac:dyDescent="0.3">
      <c r="B17" s="16" t="s">
        <v>24</v>
      </c>
      <c r="C17" s="16"/>
      <c r="D17" s="17"/>
      <c r="E17" s="16"/>
      <c r="F17" s="9"/>
      <c r="H17" s="16" t="s">
        <v>32</v>
      </c>
      <c r="I17" s="16"/>
      <c r="J17" s="16"/>
      <c r="K17" s="16"/>
      <c r="L17" s="7"/>
    </row>
    <row r="18" spans="2:12" x14ac:dyDescent="0.3">
      <c r="B18" s="16" t="s">
        <v>25</v>
      </c>
      <c r="C18" s="16"/>
      <c r="D18" s="17"/>
      <c r="E18" s="16"/>
      <c r="F18" s="9"/>
      <c r="H18" s="16" t="s">
        <v>33</v>
      </c>
      <c r="I18" s="16"/>
      <c r="J18" s="16"/>
      <c r="K18" s="16"/>
      <c r="L18" s="7"/>
    </row>
    <row r="19" spans="2:12" x14ac:dyDescent="0.3">
      <c r="B19" s="16" t="s">
        <v>26</v>
      </c>
      <c r="C19" s="16"/>
      <c r="D19" s="17"/>
      <c r="E19" s="16"/>
      <c r="F19" s="9"/>
      <c r="H19" s="16" t="s">
        <v>34</v>
      </c>
      <c r="I19" s="16"/>
      <c r="J19" s="16"/>
      <c r="K19" s="16"/>
      <c r="L19" s="7"/>
    </row>
    <row r="20" spans="2:12" x14ac:dyDescent="0.3">
      <c r="B20" s="14" t="s">
        <v>5</v>
      </c>
      <c r="C20" s="8">
        <f>C14*0.1</f>
        <v>0.45358664466924747</v>
      </c>
      <c r="H20" s="16" t="s">
        <v>35</v>
      </c>
      <c r="I20" s="16"/>
      <c r="J20" s="16"/>
      <c r="K20" s="16"/>
      <c r="L20" s="7"/>
    </row>
    <row r="21" spans="2:12" x14ac:dyDescent="0.3">
      <c r="B21" s="13" t="s">
        <v>18</v>
      </c>
      <c r="C21" s="7">
        <f>C6-C7-C8-C9-C10+C13-C14-C20</f>
        <v>51.565546908638268</v>
      </c>
      <c r="H21" s="14" t="s">
        <v>5</v>
      </c>
      <c r="I21" s="8">
        <f>I10*0.1</f>
        <v>0.42581618009073879</v>
      </c>
    </row>
    <row r="22" spans="2:12" ht="28.8" x14ac:dyDescent="0.3">
      <c r="H22" s="15" t="s">
        <v>39</v>
      </c>
      <c r="I22" s="16">
        <v>30</v>
      </c>
    </row>
    <row r="23" spans="2:12" x14ac:dyDescent="0.3">
      <c r="H23" s="13" t="s">
        <v>16</v>
      </c>
      <c r="I23" s="7">
        <f>I6-I9+I10+I21+I22</f>
        <v>40.448977980998123</v>
      </c>
    </row>
    <row r="24" spans="2:12" x14ac:dyDescent="0.3">
      <c r="H24" s="13" t="s">
        <v>17</v>
      </c>
      <c r="I24" s="7">
        <f>C21-I23</f>
        <v>11.116568927640145</v>
      </c>
    </row>
    <row r="25" spans="2:12" x14ac:dyDescent="0.3">
      <c r="H25" s="1" t="s">
        <v>42</v>
      </c>
      <c r="I25" s="2"/>
    </row>
    <row r="30" spans="2:12" x14ac:dyDescent="0.3">
      <c r="C30"/>
    </row>
    <row r="31" spans="2:12" x14ac:dyDescent="0.3">
      <c r="C31"/>
    </row>
    <row r="32" spans="2:12" x14ac:dyDescent="0.3">
      <c r="C32"/>
    </row>
    <row r="33" spans="3:3" x14ac:dyDescent="0.3">
      <c r="C33"/>
    </row>
    <row r="34" spans="3:3" x14ac:dyDescent="0.3">
      <c r="C34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Bozeman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Lee</dc:creator>
  <cp:lastModifiedBy>Matthew Lee</cp:lastModifiedBy>
  <dcterms:created xsi:type="dcterms:W3CDTF">2024-05-08T17:43:45Z</dcterms:created>
  <dcterms:modified xsi:type="dcterms:W3CDTF">2024-06-04T22:38:23Z</dcterms:modified>
</cp:coreProperties>
</file>